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смета (план собр.) 2019" sheetId="11" r:id="rId1"/>
    <sheet name="Лист2" sheetId="2" r:id="rId2"/>
    <sheet name="Лист3" sheetId="3" r:id="rId3"/>
    <sheet name="Лист1" sheetId="7" r:id="rId4"/>
  </sheets>
  <calcPr calcId="125725"/>
</workbook>
</file>

<file path=xl/calcChain.xml><?xml version="1.0" encoding="utf-8"?>
<calcChain xmlns="http://schemas.openxmlformats.org/spreadsheetml/2006/main">
  <c r="G52" i="11"/>
  <c r="G15" l="1"/>
  <c r="G21"/>
  <c r="G20"/>
  <c r="G19"/>
  <c r="G18"/>
  <c r="G17"/>
  <c r="G16"/>
  <c r="G55"/>
  <c r="G64"/>
  <c r="G67"/>
  <c r="G66"/>
  <c r="G62"/>
  <c r="G65" l="1"/>
  <c r="G39"/>
  <c r="F32"/>
  <c r="E32"/>
  <c r="D32"/>
  <c r="C32"/>
  <c r="G56"/>
  <c r="G43"/>
  <c r="G44"/>
  <c r="G46"/>
  <c r="G80"/>
  <c r="G24" l="1"/>
  <c r="G12" l="1"/>
  <c r="G79" l="1"/>
  <c r="G78"/>
  <c r="G76"/>
  <c r="G75"/>
  <c r="G73"/>
  <c r="G72"/>
  <c r="G71"/>
  <c r="G69"/>
  <c r="G68"/>
  <c r="G63"/>
  <c r="G61"/>
  <c r="G60"/>
  <c r="G59"/>
  <c r="G58"/>
  <c r="G54"/>
  <c r="G53"/>
  <c r="G51"/>
  <c r="G50"/>
  <c r="G49"/>
  <c r="G48"/>
  <c r="G40"/>
  <c r="G38"/>
  <c r="G37"/>
  <c r="G36"/>
  <c r="G35"/>
  <c r="G34"/>
  <c r="G33"/>
  <c r="F81"/>
  <c r="E81"/>
  <c r="D81"/>
  <c r="C81"/>
  <c r="G31"/>
  <c r="F28"/>
  <c r="E28"/>
  <c r="D28"/>
  <c r="C28"/>
  <c r="G27"/>
  <c r="G26"/>
  <c r="G25"/>
  <c r="G23"/>
  <c r="G22"/>
  <c r="G13"/>
  <c r="G11"/>
  <c r="G10"/>
  <c r="G9"/>
  <c r="G8"/>
  <c r="G7"/>
  <c r="G6"/>
  <c r="G28" l="1"/>
  <c r="G32"/>
  <c r="G81" s="1"/>
  <c r="G82" l="1"/>
</calcChain>
</file>

<file path=xl/sharedStrings.xml><?xml version="1.0" encoding="utf-8"?>
<sst xmlns="http://schemas.openxmlformats.org/spreadsheetml/2006/main" count="160" uniqueCount="98">
  <si>
    <t>№ п/п</t>
  </si>
  <si>
    <t>1 квартал</t>
  </si>
  <si>
    <t>2 квартал</t>
  </si>
  <si>
    <t>3 квартал</t>
  </si>
  <si>
    <t>4 квартал</t>
  </si>
  <si>
    <t>На год</t>
  </si>
  <si>
    <t xml:space="preserve">    ДОХОДЫ</t>
  </si>
  <si>
    <t>1.</t>
  </si>
  <si>
    <t>плата за содержание вспомагательных помещений</t>
  </si>
  <si>
    <t>плата за энергоносители</t>
  </si>
  <si>
    <t>плата за техобслуживание лифта</t>
  </si>
  <si>
    <t xml:space="preserve">отчисления на капитальный ремонт </t>
  </si>
  <si>
    <t>2.</t>
  </si>
  <si>
    <t>3.</t>
  </si>
  <si>
    <t>Процент от размещения денежных средств на депозите</t>
  </si>
  <si>
    <t>4.</t>
  </si>
  <si>
    <t>5.</t>
  </si>
  <si>
    <t xml:space="preserve">    РАСХОДЫ</t>
  </si>
  <si>
    <r>
      <t xml:space="preserve">  </t>
    </r>
    <r>
      <rPr>
        <b/>
        <sz val="11"/>
        <color theme="1"/>
        <rFont val="Calibri"/>
        <family val="2"/>
        <charset val="204"/>
        <scheme val="minor"/>
      </rPr>
      <t xml:space="preserve"> ИТОГО  ДОХОДОВ:</t>
    </r>
  </si>
  <si>
    <t>обслуживание оргтехники</t>
  </si>
  <si>
    <t>канцтовары</t>
  </si>
  <si>
    <t>заработная плата рабочих и служащих</t>
  </si>
  <si>
    <t>Расходы связанные с деятельностью товарищества:</t>
  </si>
  <si>
    <t>2.1.</t>
  </si>
  <si>
    <t>начисления на заработную плату</t>
  </si>
  <si>
    <t>2.2.</t>
  </si>
  <si>
    <t>2.3.</t>
  </si>
  <si>
    <t>Техническое обслуживание:</t>
  </si>
  <si>
    <t>-</t>
  </si>
  <si>
    <t>2.4.</t>
  </si>
  <si>
    <t>Содержание домового хозяйства:</t>
  </si>
  <si>
    <t>Плата банка за польз. ден. средствами</t>
  </si>
  <si>
    <t>2.5.</t>
  </si>
  <si>
    <t>Расходы на техническое обслуживание лифта</t>
  </si>
  <si>
    <t>оплата за водоснабжение и теплоснабжение МОП</t>
  </si>
  <si>
    <t>расходы за аренду каб.канализации</t>
  </si>
  <si>
    <t>оплата за обращение ТБО</t>
  </si>
  <si>
    <t xml:space="preserve">аварийное обслуживание </t>
  </si>
  <si>
    <t xml:space="preserve"> оплата за уборку снега минитехникой</t>
  </si>
  <si>
    <t>оплата потребления электрической энергиии</t>
  </si>
  <si>
    <t>6.</t>
  </si>
  <si>
    <t>Расходы на уплату налогов:</t>
  </si>
  <si>
    <t>земельный налог</t>
  </si>
  <si>
    <t>налог при УСН</t>
  </si>
  <si>
    <t>Текущий ремонт:</t>
  </si>
  <si>
    <t>Капитальный ремонт:</t>
  </si>
  <si>
    <t>услуги банка, комиссия за перечисление платежей</t>
  </si>
  <si>
    <t>плата за обращение ТБО</t>
  </si>
  <si>
    <t>плата за тех. обслуживание жилых домов</t>
  </si>
  <si>
    <r>
      <t xml:space="preserve">  </t>
    </r>
    <r>
      <rPr>
        <b/>
        <sz val="11"/>
        <color theme="1"/>
        <rFont val="Calibri"/>
        <family val="2"/>
        <charset val="204"/>
        <scheme val="minor"/>
      </rPr>
      <t xml:space="preserve"> ИТОГО  РАСХОДОВ:</t>
    </r>
  </si>
  <si>
    <t xml:space="preserve">Плата за тех. обслуживание (нежилые помещения) </t>
  </si>
  <si>
    <t>тех. обслуживание теплоузлов</t>
  </si>
  <si>
    <t>оплата услуг связи</t>
  </si>
  <si>
    <t>7.</t>
  </si>
  <si>
    <t>Составил гл. бухгалтер __________________Прохорчик А. В.</t>
  </si>
  <si>
    <t xml:space="preserve">                  ТОВАРИЩЕСТВА СОБСТВЕННИКОВ "МДА"  г. Минск, ул. Корш-Саблина, д. 9, 11, ул. Л. Беды, д.29</t>
  </si>
  <si>
    <t>Расходы связанные с содержанием и эксплуатацаей жилых домов:</t>
  </si>
  <si>
    <t>8.</t>
  </si>
  <si>
    <t>9.</t>
  </si>
  <si>
    <t>дезинфекция</t>
  </si>
  <si>
    <t>создание сайта и регистрация</t>
  </si>
  <si>
    <t>Плата за  жилищно-коммунальные услуги  и энергоносители по тарифам :</t>
  </si>
  <si>
    <t>Реклама в лифтах</t>
  </si>
  <si>
    <t>Налоги  (земельный)</t>
  </si>
  <si>
    <t>услуги ЦИТ , комиссия за перечисление платежей НКФО</t>
  </si>
  <si>
    <t>отчисления на капитальный ремонт  и проценты</t>
  </si>
  <si>
    <t>отчисления на капремонт на депозите или расчетном счете</t>
  </si>
  <si>
    <t>Процент от размещения денежных средств на депозите на депозите или р/с</t>
  </si>
  <si>
    <t>испытания защитных средств, ЭФИ</t>
  </si>
  <si>
    <t>10.</t>
  </si>
  <si>
    <t>Реклама на фасадах домов</t>
  </si>
  <si>
    <t>ЕРИП,  доработка прогр. обесп., регист. подп. В ИМНС,  проездные, почта и объявление в газету.</t>
  </si>
  <si>
    <t>расходы на юридические услуги</t>
  </si>
  <si>
    <t>страхование ответственности  (целевой взнос)</t>
  </si>
  <si>
    <t>поверка и ремонт теплосчетчиков, манометров</t>
  </si>
  <si>
    <t>поверка и ремонт электросчетчиков</t>
  </si>
  <si>
    <t>приобретение расходных материалов (моющих ср-в ,  инвентаря и др)</t>
  </si>
  <si>
    <t>приобретение электроламп</t>
  </si>
  <si>
    <t>Возмещение расходов подземной гараж-стоянкой</t>
  </si>
  <si>
    <t>приобретение манометров, термометров, электросчетчиков  (целевой взнос 2018 г.)</t>
  </si>
  <si>
    <t>замена  светильников (целевой взнос 2018 г.)</t>
  </si>
  <si>
    <t>ремонт дворницкой,покраска стен, потолка, укладка линолиума (целевой взнос)</t>
  </si>
  <si>
    <t>ремон фасада дома 29 по ул. Л. Беды в осях 4-7 (подъезд 3, 4)</t>
  </si>
  <si>
    <t>укладка сетчатых грязезащитных ковриков (целевой взнос)</t>
  </si>
  <si>
    <t>ремонт асфальтового покрытия д. 29 Л. Беды (целевой взнос)</t>
  </si>
  <si>
    <t>текущий ремонт детской площадки, покраска и замена песка, окпаска урн (целевой взнос)</t>
  </si>
  <si>
    <t>ремонт лифта  д. 29 Л. Беды, подъезд 1 (целевой взнос)</t>
  </si>
  <si>
    <t>расходы по благоустр.территор.(озеленение , косьба травы,   и др.)</t>
  </si>
  <si>
    <t>ремонт ступеней подъездов</t>
  </si>
  <si>
    <t xml:space="preserve">покраска клапанов мусоропроводов, приборов отопления, тамбурных дверей </t>
  </si>
  <si>
    <t>приобретение электросчетчиков, трансформаторов тока</t>
  </si>
  <si>
    <t>целевой взнос за 2018 г.</t>
  </si>
  <si>
    <t>Сумма превышения расходов над доходами (средства будут  направлены на капремонт фасада д. 29 со спецсчета для аккумулирования денежных средств на капремонт) :</t>
  </si>
  <si>
    <t>текущий ремонт детской площадки, покраска и замена песка, окраска урн (целевой взнос)</t>
  </si>
  <si>
    <t xml:space="preserve">Целевой взнос </t>
  </si>
  <si>
    <t xml:space="preserve"> СМЕТА ДОХОДОВ И РАСХОДОВ (ПЛАН)      на  2019 г. ( руб.)                   </t>
  </si>
  <si>
    <t>Членский взнос на погашение убытков ТС</t>
  </si>
  <si>
    <t>техобслуживание систем пожаротушения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</si>
</sst>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0" fillId="0" borderId="9" xfId="0" applyBorder="1" applyAlignment="1">
      <alignment wrapText="1"/>
    </xf>
    <xf numFmtId="0" fontId="0" fillId="0" borderId="4" xfId="0" applyBorder="1" applyAlignment="1">
      <alignment horizontal="right" vertical="top"/>
    </xf>
    <xf numFmtId="0" fontId="1" fillId="0" borderId="8" xfId="0" applyFont="1" applyBorder="1"/>
    <xf numFmtId="0" fontId="1" fillId="0" borderId="9" xfId="0" applyFont="1" applyBorder="1"/>
    <xf numFmtId="0" fontId="1" fillId="0" borderId="6" xfId="0" applyFont="1" applyBorder="1" applyAlignment="1">
      <alignment horizontal="center" vertical="top"/>
    </xf>
    <xf numFmtId="0" fontId="0" fillId="0" borderId="11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6" xfId="0" applyFont="1" applyBorder="1" applyAlignment="1">
      <alignment horizontal="center"/>
    </xf>
    <xf numFmtId="16" fontId="0" fillId="0" borderId="11" xfId="0" applyNumberFormat="1" applyBorder="1" applyAlignment="1">
      <alignment horizontal="right"/>
    </xf>
    <xf numFmtId="16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1" xfId="0" applyFont="1" applyBorder="1" applyAlignment="1">
      <alignment vertical="top" wrapText="1"/>
    </xf>
    <xf numFmtId="0" fontId="1" fillId="0" borderId="7" xfId="0" applyFont="1" applyBorder="1"/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" fontId="0" fillId="0" borderId="5" xfId="0" applyNumberFormat="1" applyBorder="1"/>
    <xf numFmtId="1" fontId="0" fillId="0" borderId="1" xfId="0" applyNumberFormat="1" applyBorder="1"/>
    <xf numFmtId="0" fontId="0" fillId="0" borderId="6" xfId="0" applyBorder="1"/>
    <xf numFmtId="0" fontId="1" fillId="0" borderId="11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0" fillId="0" borderId="11" xfId="0" applyBorder="1" applyAlignment="1">
      <alignment horizontal="right" vertic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16" fontId="0" fillId="0" borderId="11" xfId="0" applyNumberFormat="1" applyBorder="1" applyAlignment="1">
      <alignment horizontal="right" vertical="top"/>
    </xf>
    <xf numFmtId="0" fontId="7" fillId="0" borderId="0" xfId="0" applyFont="1" applyAlignment="1"/>
    <xf numFmtId="0" fontId="4" fillId="0" borderId="0" xfId="0" applyFont="1" applyAlignment="1"/>
    <xf numFmtId="0" fontId="0" fillId="0" borderId="0" xfId="0" applyFill="1" applyBorder="1"/>
    <xf numFmtId="0" fontId="0" fillId="0" borderId="0" xfId="0" applyFill="1"/>
    <xf numFmtId="0" fontId="0" fillId="0" borderId="1" xfId="0" applyFill="1" applyBorder="1"/>
    <xf numFmtId="0" fontId="0" fillId="0" borderId="0" xfId="0" applyFont="1" applyBorder="1"/>
    <xf numFmtId="0" fontId="1" fillId="0" borderId="0" xfId="0" applyFont="1" applyBorder="1" applyAlignment="1">
      <alignment horizontal="right" wrapText="1"/>
    </xf>
    <xf numFmtId="1" fontId="1" fillId="0" borderId="6" xfId="0" applyNumberFormat="1" applyFont="1" applyBorder="1"/>
    <xf numFmtId="1" fontId="1" fillId="0" borderId="0" xfId="0" applyNumberFormat="1" applyFont="1" applyBorder="1" applyAlignment="1"/>
    <xf numFmtId="0" fontId="0" fillId="0" borderId="2" xfId="0" applyBorder="1"/>
    <xf numFmtId="0" fontId="2" fillId="0" borderId="8" xfId="0" applyFont="1" applyBorder="1" applyAlignment="1">
      <alignment vertical="top" wrapText="1"/>
    </xf>
    <xf numFmtId="1" fontId="1" fillId="0" borderId="1" xfId="0" applyNumberFormat="1" applyFont="1" applyBorder="1" applyAlignment="1"/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4"/>
  <sheetViews>
    <sheetView tabSelected="1" topLeftCell="A16" workbookViewId="0">
      <selection activeCell="B91" sqref="B91"/>
    </sheetView>
  </sheetViews>
  <sheetFormatPr defaultRowHeight="15"/>
  <cols>
    <col min="1" max="1" width="6.42578125" customWidth="1"/>
    <col min="2" max="2" width="63.85546875" customWidth="1"/>
    <col min="3" max="3" width="11.5703125" customWidth="1"/>
    <col min="4" max="4" width="11.140625" customWidth="1"/>
    <col min="5" max="6" width="11.28515625" customWidth="1"/>
    <col min="7" max="7" width="11.140625" customWidth="1"/>
  </cols>
  <sheetData>
    <row r="1" spans="1:8" ht="15.75">
      <c r="A1" s="56" t="s">
        <v>95</v>
      </c>
      <c r="B1" s="56"/>
      <c r="C1" s="56"/>
      <c r="D1" s="56"/>
      <c r="E1" s="56"/>
      <c r="F1" s="56"/>
      <c r="G1" s="56"/>
      <c r="H1" s="43"/>
    </row>
    <row r="2" spans="1:8">
      <c r="A2" s="57" t="s">
        <v>55</v>
      </c>
      <c r="B2" s="57"/>
      <c r="C2" s="57"/>
      <c r="D2" s="57"/>
      <c r="E2" s="57"/>
      <c r="F2" s="57"/>
      <c r="G2" s="57"/>
      <c r="H2" s="44"/>
    </row>
    <row r="3" spans="1:8">
      <c r="A3" s="37" t="s">
        <v>0</v>
      </c>
      <c r="B3" s="38"/>
      <c r="C3" s="37" t="s">
        <v>1</v>
      </c>
      <c r="D3" s="37" t="s">
        <v>2</v>
      </c>
      <c r="E3" s="37" t="s">
        <v>3</v>
      </c>
      <c r="F3" s="37" t="s">
        <v>4</v>
      </c>
      <c r="G3" s="36" t="s">
        <v>5</v>
      </c>
      <c r="H3" s="3"/>
    </row>
    <row r="4" spans="1:8">
      <c r="A4" s="58" t="s">
        <v>6</v>
      </c>
      <c r="B4" s="59"/>
      <c r="C4" s="1"/>
      <c r="D4" s="1"/>
      <c r="E4" s="1"/>
      <c r="F4" s="1"/>
      <c r="G4" s="1"/>
      <c r="H4" s="3"/>
    </row>
    <row r="5" spans="1:8" ht="30">
      <c r="A5" s="16" t="s">
        <v>7</v>
      </c>
      <c r="B5" s="9" t="s">
        <v>61</v>
      </c>
      <c r="C5" s="5"/>
      <c r="D5" s="1"/>
      <c r="E5" s="1"/>
      <c r="F5" s="1"/>
      <c r="G5" s="1"/>
      <c r="H5" s="3"/>
    </row>
    <row r="6" spans="1:8">
      <c r="A6" s="17" t="s">
        <v>28</v>
      </c>
      <c r="B6" s="6" t="s">
        <v>48</v>
      </c>
      <c r="C6" s="5">
        <v>5450</v>
      </c>
      <c r="D6" s="5">
        <v>5450</v>
      </c>
      <c r="E6" s="5">
        <v>5450</v>
      </c>
      <c r="F6" s="5">
        <v>5450</v>
      </c>
      <c r="G6" s="1">
        <f>C6+D6+E6+F6</f>
        <v>21800</v>
      </c>
      <c r="H6" s="3"/>
    </row>
    <row r="7" spans="1:8">
      <c r="A7" s="17" t="s">
        <v>28</v>
      </c>
      <c r="B7" s="6" t="s">
        <v>8</v>
      </c>
      <c r="C7" s="5">
        <v>600</v>
      </c>
      <c r="D7" s="1">
        <v>600</v>
      </c>
      <c r="E7" s="1">
        <v>600</v>
      </c>
      <c r="F7" s="1">
        <v>600</v>
      </c>
      <c r="G7" s="1">
        <f t="shared" ref="G7:G26" si="0">C7+D7+E7+F7</f>
        <v>2400</v>
      </c>
      <c r="H7" s="3"/>
    </row>
    <row r="8" spans="1:8">
      <c r="A8" s="17" t="s">
        <v>28</v>
      </c>
      <c r="B8" s="6" t="s">
        <v>9</v>
      </c>
      <c r="C8" s="5">
        <v>950</v>
      </c>
      <c r="D8" s="1">
        <v>950</v>
      </c>
      <c r="E8" s="1">
        <v>950</v>
      </c>
      <c r="F8" s="1">
        <v>950</v>
      </c>
      <c r="G8" s="1">
        <f t="shared" si="0"/>
        <v>3800</v>
      </c>
      <c r="H8" s="3"/>
    </row>
    <row r="9" spans="1:8">
      <c r="A9" s="17" t="s">
        <v>28</v>
      </c>
      <c r="B9" s="6" t="s">
        <v>10</v>
      </c>
      <c r="C9" s="5">
        <v>1520</v>
      </c>
      <c r="D9" s="1">
        <v>1520</v>
      </c>
      <c r="E9" s="1">
        <v>1550</v>
      </c>
      <c r="F9" s="1">
        <v>1550</v>
      </c>
      <c r="G9" s="1">
        <f t="shared" si="0"/>
        <v>6140</v>
      </c>
      <c r="H9" s="3"/>
    </row>
    <row r="10" spans="1:8">
      <c r="A10" s="17" t="s">
        <v>28</v>
      </c>
      <c r="B10" s="6" t="s">
        <v>47</v>
      </c>
      <c r="C10" s="5">
        <v>1860</v>
      </c>
      <c r="D10" s="1">
        <v>1860</v>
      </c>
      <c r="E10" s="1">
        <v>1860</v>
      </c>
      <c r="F10" s="1">
        <v>1860</v>
      </c>
      <c r="G10" s="1">
        <f t="shared" si="0"/>
        <v>7440</v>
      </c>
      <c r="H10" s="3"/>
    </row>
    <row r="11" spans="1:8">
      <c r="A11" s="18" t="s">
        <v>28</v>
      </c>
      <c r="B11" s="7" t="s">
        <v>11</v>
      </c>
      <c r="C11" s="5">
        <v>6500</v>
      </c>
      <c r="D11" s="1">
        <v>6500</v>
      </c>
      <c r="E11" s="1">
        <v>6500</v>
      </c>
      <c r="F11" s="1">
        <v>6500</v>
      </c>
      <c r="G11" s="1">
        <f t="shared" si="0"/>
        <v>26000</v>
      </c>
      <c r="H11" s="3"/>
    </row>
    <row r="12" spans="1:8">
      <c r="A12" s="29" t="s">
        <v>12</v>
      </c>
      <c r="B12" s="26" t="s">
        <v>96</v>
      </c>
      <c r="C12" s="1">
        <v>14795</v>
      </c>
      <c r="D12" s="1">
        <v>14820</v>
      </c>
      <c r="E12" s="1">
        <v>14820</v>
      </c>
      <c r="F12" s="1">
        <v>14810</v>
      </c>
      <c r="G12" s="1">
        <f>C12+D12+E12+F12</f>
        <v>59245</v>
      </c>
      <c r="H12" s="3"/>
    </row>
    <row r="13" spans="1:8">
      <c r="A13" s="29" t="s">
        <v>13</v>
      </c>
      <c r="B13" s="26" t="s">
        <v>50</v>
      </c>
      <c r="C13" s="1">
        <v>2100</v>
      </c>
      <c r="D13" s="1">
        <v>2500</v>
      </c>
      <c r="E13" s="1">
        <v>3000</v>
      </c>
      <c r="F13" s="1">
        <v>3100</v>
      </c>
      <c r="G13" s="1">
        <f t="shared" si="0"/>
        <v>10700</v>
      </c>
      <c r="H13" s="3"/>
    </row>
    <row r="14" spans="1:8">
      <c r="A14" s="29" t="s">
        <v>15</v>
      </c>
      <c r="B14" s="26" t="s">
        <v>94</v>
      </c>
      <c r="C14" s="1"/>
      <c r="D14" s="1"/>
      <c r="E14" s="1"/>
      <c r="F14" s="1"/>
      <c r="G14" s="1"/>
    </row>
    <row r="15" spans="1:8">
      <c r="A15" s="34" t="s">
        <v>28</v>
      </c>
      <c r="B15" s="48" t="s">
        <v>91</v>
      </c>
      <c r="C15" s="1">
        <v>1337</v>
      </c>
      <c r="D15" s="1"/>
      <c r="E15" s="1"/>
      <c r="F15" s="1"/>
      <c r="G15" s="1">
        <f>C15</f>
        <v>1337</v>
      </c>
    </row>
    <row r="16" spans="1:8">
      <c r="A16" s="22" t="s">
        <v>28</v>
      </c>
      <c r="B16" s="11" t="s">
        <v>84</v>
      </c>
      <c r="C16" s="1"/>
      <c r="D16" s="47">
        <v>17527</v>
      </c>
      <c r="E16" s="1"/>
      <c r="F16" s="1"/>
      <c r="G16" s="47">
        <f t="shared" si="0"/>
        <v>17527</v>
      </c>
    </row>
    <row r="17" spans="1:8">
      <c r="A17" s="22" t="s">
        <v>28</v>
      </c>
      <c r="B17" s="11" t="s">
        <v>86</v>
      </c>
      <c r="C17" s="1"/>
      <c r="D17" s="47">
        <v>6850</v>
      </c>
      <c r="E17" s="1"/>
      <c r="F17" s="1"/>
      <c r="G17" s="47">
        <f t="shared" si="0"/>
        <v>6850</v>
      </c>
    </row>
    <row r="18" spans="1:8" ht="30">
      <c r="A18" s="22" t="s">
        <v>28</v>
      </c>
      <c r="B18" s="11" t="s">
        <v>81</v>
      </c>
      <c r="C18" s="1"/>
      <c r="D18" s="47">
        <v>545</v>
      </c>
      <c r="E18" s="1"/>
      <c r="F18" s="1"/>
      <c r="G18" s="47">
        <f t="shared" si="0"/>
        <v>545</v>
      </c>
    </row>
    <row r="19" spans="1:8" ht="30">
      <c r="A19" s="22" t="s">
        <v>28</v>
      </c>
      <c r="B19" s="11" t="s">
        <v>93</v>
      </c>
      <c r="C19" s="1"/>
      <c r="D19" s="47">
        <v>381</v>
      </c>
      <c r="E19" s="1"/>
      <c r="F19" s="1"/>
      <c r="G19" s="47">
        <f>D19</f>
        <v>381</v>
      </c>
    </row>
    <row r="20" spans="1:8">
      <c r="A20" s="17" t="s">
        <v>28</v>
      </c>
      <c r="B20" s="11" t="s">
        <v>83</v>
      </c>
      <c r="C20" s="47">
        <v>97</v>
      </c>
      <c r="D20" s="1"/>
      <c r="E20" s="47">
        <v>940</v>
      </c>
      <c r="F20" s="1"/>
      <c r="G20" s="47">
        <f t="shared" ref="G20:G21" si="1">C20+D20+E20+F20</f>
        <v>1037</v>
      </c>
    </row>
    <row r="21" spans="1:8">
      <c r="A21" s="17" t="s">
        <v>28</v>
      </c>
      <c r="B21" s="11" t="s">
        <v>73</v>
      </c>
      <c r="C21" s="1"/>
      <c r="D21" s="1"/>
      <c r="E21" s="47">
        <v>565</v>
      </c>
      <c r="F21" s="1"/>
      <c r="G21" s="47">
        <f t="shared" si="1"/>
        <v>565</v>
      </c>
    </row>
    <row r="22" spans="1:8" ht="15" customHeight="1">
      <c r="A22" s="29" t="s">
        <v>16</v>
      </c>
      <c r="B22" s="10" t="s">
        <v>14</v>
      </c>
      <c r="C22" s="1">
        <v>2300</v>
      </c>
      <c r="D22" s="1">
        <v>2300</v>
      </c>
      <c r="E22" s="1">
        <v>2300</v>
      </c>
      <c r="F22" s="1">
        <v>2300</v>
      </c>
      <c r="G22" s="1">
        <f t="shared" si="0"/>
        <v>9200</v>
      </c>
      <c r="H22" s="3"/>
    </row>
    <row r="23" spans="1:8">
      <c r="A23" s="29" t="s">
        <v>40</v>
      </c>
      <c r="B23" s="27" t="s">
        <v>62</v>
      </c>
      <c r="C23" s="1">
        <v>150</v>
      </c>
      <c r="D23" s="1">
        <v>150</v>
      </c>
      <c r="E23" s="1">
        <v>150</v>
      </c>
      <c r="F23" s="1">
        <v>150</v>
      </c>
      <c r="G23" s="1">
        <f t="shared" si="0"/>
        <v>600</v>
      </c>
      <c r="H23" s="3"/>
    </row>
    <row r="24" spans="1:8">
      <c r="A24" s="29" t="s">
        <v>53</v>
      </c>
      <c r="B24" s="27" t="s">
        <v>70</v>
      </c>
      <c r="C24" s="1">
        <v>64</v>
      </c>
      <c r="D24" s="1">
        <v>51</v>
      </c>
      <c r="E24" s="1">
        <v>51</v>
      </c>
      <c r="F24" s="1">
        <v>51</v>
      </c>
      <c r="G24" s="1">
        <f t="shared" si="0"/>
        <v>217</v>
      </c>
      <c r="H24" s="3"/>
    </row>
    <row r="25" spans="1:8">
      <c r="A25" s="29" t="s">
        <v>57</v>
      </c>
      <c r="B25" s="27" t="s">
        <v>31</v>
      </c>
      <c r="C25" s="1">
        <v>10</v>
      </c>
      <c r="D25" s="1">
        <v>10</v>
      </c>
      <c r="E25" s="1">
        <v>10</v>
      </c>
      <c r="F25" s="1">
        <v>10</v>
      </c>
      <c r="G25" s="1">
        <f t="shared" si="0"/>
        <v>40</v>
      </c>
      <c r="H25" s="3"/>
    </row>
    <row r="26" spans="1:8">
      <c r="A26" s="29" t="s">
        <v>58</v>
      </c>
      <c r="B26" s="28" t="s">
        <v>63</v>
      </c>
      <c r="C26" s="1">
        <v>2350</v>
      </c>
      <c r="D26" s="1">
        <v>2350</v>
      </c>
      <c r="E26" s="1">
        <v>2350</v>
      </c>
      <c r="F26" s="1">
        <v>2348</v>
      </c>
      <c r="G26" s="1">
        <f t="shared" si="0"/>
        <v>9398</v>
      </c>
      <c r="H26" s="3"/>
    </row>
    <row r="27" spans="1:8">
      <c r="A27" s="29" t="s">
        <v>69</v>
      </c>
      <c r="B27" s="28" t="s">
        <v>78</v>
      </c>
      <c r="C27" s="1"/>
      <c r="D27" s="1">
        <v>7300</v>
      </c>
      <c r="E27" s="1">
        <v>7300</v>
      </c>
      <c r="F27" s="1">
        <v>7300</v>
      </c>
      <c r="G27" s="1">
        <f>C27+D27+E27+F27</f>
        <v>21900</v>
      </c>
      <c r="H27" s="3"/>
    </row>
    <row r="28" spans="1:8">
      <c r="A28" s="2" t="s">
        <v>18</v>
      </c>
      <c r="B28" s="4"/>
      <c r="C28" s="30">
        <f>SUM(C6:C27)</f>
        <v>40083</v>
      </c>
      <c r="D28" s="30">
        <f>SUM(D6:D27)</f>
        <v>71664</v>
      </c>
      <c r="E28" s="30">
        <f>SUM(E6:E27)</f>
        <v>48396</v>
      </c>
      <c r="F28" s="30">
        <f>SUM(F6:F27)</f>
        <v>46979</v>
      </c>
      <c r="G28" s="30">
        <f>SUM(G6:G27)</f>
        <v>207122</v>
      </c>
      <c r="H28" s="3"/>
    </row>
    <row r="29" spans="1:8">
      <c r="A29" s="58" t="s">
        <v>17</v>
      </c>
      <c r="B29" s="59"/>
      <c r="C29" s="1"/>
      <c r="D29" s="1"/>
      <c r="E29" s="1"/>
      <c r="F29" s="1"/>
      <c r="G29" s="1"/>
      <c r="H29" s="3"/>
    </row>
    <row r="30" spans="1:8">
      <c r="A30" s="19" t="s">
        <v>7</v>
      </c>
      <c r="B30" s="9" t="s">
        <v>22</v>
      </c>
      <c r="C30" s="5"/>
      <c r="D30" s="1"/>
      <c r="E30" s="1"/>
      <c r="F30" s="1"/>
      <c r="G30" s="1"/>
      <c r="H30" s="3"/>
    </row>
    <row r="31" spans="1:8">
      <c r="A31" s="20" t="s">
        <v>28</v>
      </c>
      <c r="B31" s="6" t="s">
        <v>21</v>
      </c>
      <c r="C31" s="5">
        <v>13500</v>
      </c>
      <c r="D31" s="1">
        <v>22950</v>
      </c>
      <c r="E31" s="1">
        <v>22950</v>
      </c>
      <c r="F31" s="1">
        <v>22950</v>
      </c>
      <c r="G31" s="1">
        <f>C31+D31+E31+F31</f>
        <v>82350</v>
      </c>
      <c r="H31" s="45"/>
    </row>
    <row r="32" spans="1:8">
      <c r="A32" s="17" t="s">
        <v>28</v>
      </c>
      <c r="B32" s="6" t="s">
        <v>24</v>
      </c>
      <c r="C32" s="31">
        <f>C31*11.5%</f>
        <v>1552.5</v>
      </c>
      <c r="D32" s="32">
        <f>D31*11.5%</f>
        <v>2639.25</v>
      </c>
      <c r="E32" s="32">
        <f>E31*11.5%</f>
        <v>2639.25</v>
      </c>
      <c r="F32" s="32">
        <f>F31*11.5%</f>
        <v>2639.25</v>
      </c>
      <c r="G32" s="32">
        <f t="shared" ref="G32:G79" si="2">C32+D32+E32+F32</f>
        <v>9470.25</v>
      </c>
      <c r="H32" s="45"/>
    </row>
    <row r="33" spans="1:8">
      <c r="A33" s="17" t="s">
        <v>28</v>
      </c>
      <c r="B33" s="6" t="s">
        <v>52</v>
      </c>
      <c r="C33" s="5">
        <v>165</v>
      </c>
      <c r="D33" s="1">
        <v>210</v>
      </c>
      <c r="E33" s="1">
        <v>210</v>
      </c>
      <c r="F33" s="1">
        <v>210</v>
      </c>
      <c r="G33" s="1">
        <f t="shared" si="2"/>
        <v>795</v>
      </c>
      <c r="H33" s="45"/>
    </row>
    <row r="34" spans="1:8">
      <c r="A34" s="17" t="s">
        <v>28</v>
      </c>
      <c r="B34" s="6" t="s">
        <v>19</v>
      </c>
      <c r="C34" s="5">
        <v>50</v>
      </c>
      <c r="D34" s="1">
        <v>50</v>
      </c>
      <c r="E34" s="1">
        <v>50</v>
      </c>
      <c r="F34" s="1">
        <v>50</v>
      </c>
      <c r="G34" s="1">
        <f t="shared" si="2"/>
        <v>200</v>
      </c>
      <c r="H34" s="45"/>
    </row>
    <row r="35" spans="1:8">
      <c r="A35" s="17" t="s">
        <v>28</v>
      </c>
      <c r="B35" s="6" t="s">
        <v>20</v>
      </c>
      <c r="C35" s="5">
        <v>85</v>
      </c>
      <c r="D35" s="1">
        <v>85</v>
      </c>
      <c r="E35" s="1"/>
      <c r="F35" s="1">
        <v>90</v>
      </c>
      <c r="G35" s="1">
        <f t="shared" si="2"/>
        <v>260</v>
      </c>
      <c r="H35" s="45"/>
    </row>
    <row r="36" spans="1:8">
      <c r="A36" s="17" t="s">
        <v>28</v>
      </c>
      <c r="B36" s="6" t="s">
        <v>46</v>
      </c>
      <c r="C36" s="5">
        <v>500</v>
      </c>
      <c r="D36" s="1">
        <v>600</v>
      </c>
      <c r="E36" s="1">
        <v>600</v>
      </c>
      <c r="F36" s="1">
        <v>550</v>
      </c>
      <c r="G36" s="1">
        <f t="shared" si="2"/>
        <v>2250</v>
      </c>
      <c r="H36" s="45"/>
    </row>
    <row r="37" spans="1:8">
      <c r="A37" s="17" t="s">
        <v>28</v>
      </c>
      <c r="B37" s="6" t="s">
        <v>64</v>
      </c>
      <c r="C37" s="5">
        <v>600</v>
      </c>
      <c r="D37" s="1">
        <v>600</v>
      </c>
      <c r="E37" s="1">
        <v>600</v>
      </c>
      <c r="F37" s="1">
        <v>600</v>
      </c>
      <c r="G37" s="1">
        <f t="shared" si="2"/>
        <v>2400</v>
      </c>
      <c r="H37" s="45"/>
    </row>
    <row r="38" spans="1:8" ht="30">
      <c r="A38" s="39" t="s">
        <v>28</v>
      </c>
      <c r="B38" s="12" t="s">
        <v>71</v>
      </c>
      <c r="C38" s="5">
        <v>400</v>
      </c>
      <c r="D38" s="1">
        <v>470</v>
      </c>
      <c r="E38" s="1">
        <v>250</v>
      </c>
      <c r="F38" s="1">
        <v>250</v>
      </c>
      <c r="G38" s="1">
        <f t="shared" si="2"/>
        <v>1370</v>
      </c>
      <c r="H38" s="45"/>
    </row>
    <row r="39" spans="1:8">
      <c r="A39" s="17" t="s">
        <v>28</v>
      </c>
      <c r="B39" s="6" t="s">
        <v>60</v>
      </c>
      <c r="C39" s="5">
        <v>25</v>
      </c>
      <c r="D39" s="1"/>
      <c r="E39" s="1"/>
      <c r="F39" s="1"/>
      <c r="G39" s="1">
        <f t="shared" si="2"/>
        <v>25</v>
      </c>
      <c r="H39" s="45"/>
    </row>
    <row r="40" spans="1:8">
      <c r="A40" s="17" t="s">
        <v>28</v>
      </c>
      <c r="B40" s="6" t="s">
        <v>72</v>
      </c>
      <c r="C40" s="5">
        <v>250</v>
      </c>
      <c r="D40" s="1">
        <v>250</v>
      </c>
      <c r="E40" s="1">
        <v>250</v>
      </c>
      <c r="F40" s="1">
        <v>250</v>
      </c>
      <c r="G40" s="1">
        <f t="shared" si="2"/>
        <v>1000</v>
      </c>
      <c r="H40" s="45"/>
    </row>
    <row r="41" spans="1:8" ht="18" customHeight="1">
      <c r="A41" s="16" t="s">
        <v>12</v>
      </c>
      <c r="B41" s="9" t="s">
        <v>56</v>
      </c>
      <c r="C41" s="5"/>
      <c r="D41" s="1"/>
      <c r="E41" s="1"/>
      <c r="F41" s="1"/>
      <c r="G41" s="1"/>
      <c r="H41" s="45"/>
    </row>
    <row r="42" spans="1:8">
      <c r="A42" s="21" t="s">
        <v>23</v>
      </c>
      <c r="B42" s="15" t="s">
        <v>44</v>
      </c>
      <c r="C42" s="5"/>
      <c r="D42" s="1"/>
      <c r="E42" s="1"/>
      <c r="F42" s="1"/>
      <c r="G42" s="1"/>
      <c r="H42" s="46"/>
    </row>
    <row r="43" spans="1:8" ht="30">
      <c r="A43" s="42" t="s">
        <v>28</v>
      </c>
      <c r="B43" s="11" t="s">
        <v>89</v>
      </c>
      <c r="C43" s="1"/>
      <c r="D43" s="1">
        <v>211</v>
      </c>
      <c r="E43" s="1"/>
      <c r="F43" s="1"/>
      <c r="G43" s="47">
        <f t="shared" si="2"/>
        <v>211</v>
      </c>
      <c r="H43" s="46"/>
    </row>
    <row r="44" spans="1:8">
      <c r="A44" s="20" t="s">
        <v>28</v>
      </c>
      <c r="B44" s="6" t="s">
        <v>88</v>
      </c>
      <c r="C44" s="5"/>
      <c r="D44" s="1">
        <v>700</v>
      </c>
      <c r="E44" s="1"/>
      <c r="F44" s="1"/>
      <c r="G44" s="1">
        <f t="shared" si="2"/>
        <v>700</v>
      </c>
      <c r="H44" s="46"/>
    </row>
    <row r="45" spans="1:8">
      <c r="A45" s="21" t="s">
        <v>25</v>
      </c>
      <c r="B45" s="15" t="s">
        <v>45</v>
      </c>
      <c r="C45" s="5"/>
      <c r="D45" s="1"/>
      <c r="E45" s="1"/>
      <c r="F45" s="1"/>
      <c r="G45" s="1"/>
      <c r="H45" s="46"/>
    </row>
    <row r="46" spans="1:8" ht="14.25" customHeight="1">
      <c r="A46" s="22" t="s">
        <v>28</v>
      </c>
      <c r="B46" s="12" t="s">
        <v>82</v>
      </c>
      <c r="C46" s="5"/>
      <c r="D46" s="1">
        <v>10000</v>
      </c>
      <c r="E46" s="1">
        <v>20382</v>
      </c>
      <c r="F46" s="1"/>
      <c r="G46" s="1">
        <f t="shared" si="2"/>
        <v>30382</v>
      </c>
      <c r="H46" s="46"/>
    </row>
    <row r="47" spans="1:8">
      <c r="A47" s="21" t="s">
        <v>26</v>
      </c>
      <c r="B47" s="15" t="s">
        <v>27</v>
      </c>
      <c r="C47" s="5"/>
      <c r="D47" s="1"/>
      <c r="E47" s="1"/>
      <c r="F47" s="1"/>
      <c r="G47" s="1"/>
      <c r="H47" s="46"/>
    </row>
    <row r="48" spans="1:8" ht="17.25" customHeight="1">
      <c r="A48" s="13" t="s">
        <v>28</v>
      </c>
      <c r="B48" s="25" t="s">
        <v>74</v>
      </c>
      <c r="C48" s="1"/>
      <c r="D48" s="1">
        <v>1110</v>
      </c>
      <c r="E48" s="1"/>
      <c r="F48" s="1"/>
      <c r="G48" s="1">
        <f t="shared" si="2"/>
        <v>1110</v>
      </c>
      <c r="H48" s="46"/>
    </row>
    <row r="49" spans="1:8" ht="16.5" customHeight="1">
      <c r="A49" s="13" t="s">
        <v>28</v>
      </c>
      <c r="B49" s="25" t="s">
        <v>75</v>
      </c>
      <c r="C49" s="1"/>
      <c r="D49" s="1"/>
      <c r="E49" s="1"/>
      <c r="F49" s="1">
        <v>1260</v>
      </c>
      <c r="G49" s="1">
        <f t="shared" si="2"/>
        <v>1260</v>
      </c>
      <c r="H49" s="46"/>
    </row>
    <row r="50" spans="1:8">
      <c r="A50" s="8" t="s">
        <v>28</v>
      </c>
      <c r="B50" s="25" t="s">
        <v>68</v>
      </c>
      <c r="C50" s="1">
        <v>20</v>
      </c>
      <c r="D50" s="1">
        <v>70</v>
      </c>
      <c r="E50" s="1"/>
      <c r="F50" s="1"/>
      <c r="G50" s="1">
        <f t="shared" si="2"/>
        <v>90</v>
      </c>
      <c r="H50" s="46"/>
    </row>
    <row r="51" spans="1:8">
      <c r="A51" s="8" t="s">
        <v>28</v>
      </c>
      <c r="B51" s="25" t="s">
        <v>51</v>
      </c>
      <c r="C51" s="1">
        <v>770</v>
      </c>
      <c r="D51" s="1">
        <v>460</v>
      </c>
      <c r="E51" s="1">
        <v>400</v>
      </c>
      <c r="F51" s="1">
        <v>770</v>
      </c>
      <c r="G51" s="1">
        <f t="shared" si="2"/>
        <v>2400</v>
      </c>
      <c r="H51" s="46"/>
    </row>
    <row r="52" spans="1:8">
      <c r="A52" s="8" t="s">
        <v>28</v>
      </c>
      <c r="B52" s="25" t="s">
        <v>97</v>
      </c>
      <c r="C52" s="5"/>
      <c r="D52" s="1">
        <v>1030</v>
      </c>
      <c r="E52" s="1">
        <v>1030</v>
      </c>
      <c r="F52" s="1">
        <v>1030</v>
      </c>
      <c r="G52" s="1">
        <f t="shared" si="2"/>
        <v>3090</v>
      </c>
      <c r="H52" s="46"/>
    </row>
    <row r="53" spans="1:8">
      <c r="A53" s="17" t="s">
        <v>28</v>
      </c>
      <c r="B53" s="6" t="s">
        <v>37</v>
      </c>
      <c r="C53" s="5">
        <v>199</v>
      </c>
      <c r="D53" s="1">
        <v>199</v>
      </c>
      <c r="E53" s="1">
        <v>199</v>
      </c>
      <c r="F53" s="1">
        <v>199</v>
      </c>
      <c r="G53" s="1">
        <f t="shared" si="2"/>
        <v>796</v>
      </c>
      <c r="H53" s="46"/>
    </row>
    <row r="54" spans="1:8" ht="30">
      <c r="A54" s="39" t="s">
        <v>28</v>
      </c>
      <c r="B54" s="12" t="s">
        <v>79</v>
      </c>
      <c r="C54" s="5">
        <v>216</v>
      </c>
      <c r="D54" s="1"/>
      <c r="E54" s="1"/>
      <c r="F54" s="1"/>
      <c r="G54" s="1">
        <f t="shared" si="2"/>
        <v>216</v>
      </c>
      <c r="H54" s="46"/>
    </row>
    <row r="55" spans="1:8">
      <c r="A55" s="39"/>
      <c r="B55" s="12" t="s">
        <v>90</v>
      </c>
      <c r="C55" s="5"/>
      <c r="D55" s="1"/>
      <c r="E55" s="1"/>
      <c r="F55" s="1">
        <v>884</v>
      </c>
      <c r="G55" s="1">
        <f t="shared" si="2"/>
        <v>884</v>
      </c>
      <c r="H55" s="46"/>
    </row>
    <row r="56" spans="1:8" ht="15.75" customHeight="1">
      <c r="A56" s="22" t="s">
        <v>28</v>
      </c>
      <c r="B56" s="12" t="s">
        <v>77</v>
      </c>
      <c r="C56" s="5">
        <v>150</v>
      </c>
      <c r="D56" s="1"/>
      <c r="E56" s="1"/>
      <c r="F56" s="1">
        <v>150</v>
      </c>
      <c r="G56" s="1">
        <f t="shared" si="2"/>
        <v>300</v>
      </c>
      <c r="H56" s="46"/>
    </row>
    <row r="57" spans="1:8">
      <c r="A57" s="23" t="s">
        <v>29</v>
      </c>
      <c r="B57" s="15" t="s">
        <v>30</v>
      </c>
      <c r="C57" s="5"/>
      <c r="D57" s="1"/>
      <c r="E57" s="1"/>
      <c r="F57" s="1"/>
      <c r="G57" s="1"/>
      <c r="H57" s="46"/>
    </row>
    <row r="58" spans="1:8">
      <c r="A58" s="17" t="s">
        <v>28</v>
      </c>
      <c r="B58" s="6" t="s">
        <v>39</v>
      </c>
      <c r="C58" s="5">
        <v>2050</v>
      </c>
      <c r="D58" s="1">
        <v>2070</v>
      </c>
      <c r="E58" s="1">
        <v>1770</v>
      </c>
      <c r="F58" s="1">
        <v>2720</v>
      </c>
      <c r="G58" s="1">
        <f t="shared" si="2"/>
        <v>8610</v>
      </c>
      <c r="H58" s="46"/>
    </row>
    <row r="59" spans="1:8">
      <c r="A59" s="17" t="s">
        <v>28</v>
      </c>
      <c r="B59" s="6" t="s">
        <v>34</v>
      </c>
      <c r="C59" s="5">
        <v>285</v>
      </c>
      <c r="D59" s="1">
        <v>150</v>
      </c>
      <c r="E59" s="1">
        <v>150</v>
      </c>
      <c r="F59" s="1">
        <v>300</v>
      </c>
      <c r="G59" s="1">
        <f t="shared" si="2"/>
        <v>885</v>
      </c>
      <c r="H59" s="46"/>
    </row>
    <row r="60" spans="1:8">
      <c r="A60" s="17" t="s">
        <v>28</v>
      </c>
      <c r="B60" s="6" t="s">
        <v>36</v>
      </c>
      <c r="C60" s="5">
        <v>1150</v>
      </c>
      <c r="D60" s="1">
        <v>1150</v>
      </c>
      <c r="E60" s="1">
        <v>1150</v>
      </c>
      <c r="F60" s="1">
        <v>1150</v>
      </c>
      <c r="G60" s="1">
        <f t="shared" si="2"/>
        <v>4600</v>
      </c>
      <c r="H60" s="46"/>
    </row>
    <row r="61" spans="1:8">
      <c r="A61" s="17" t="s">
        <v>28</v>
      </c>
      <c r="B61" s="11" t="s">
        <v>59</v>
      </c>
      <c r="C61" s="1">
        <v>128</v>
      </c>
      <c r="D61" s="1">
        <v>128</v>
      </c>
      <c r="E61" s="1">
        <v>128</v>
      </c>
      <c r="F61" s="1">
        <v>128</v>
      </c>
      <c r="G61" s="1">
        <f t="shared" si="2"/>
        <v>512</v>
      </c>
      <c r="H61" s="46"/>
    </row>
    <row r="62" spans="1:8">
      <c r="A62" s="17" t="s">
        <v>28</v>
      </c>
      <c r="B62" s="11" t="s">
        <v>35</v>
      </c>
      <c r="C62" s="1">
        <v>73</v>
      </c>
      <c r="D62" s="1">
        <v>73</v>
      </c>
      <c r="E62" s="1">
        <v>73</v>
      </c>
      <c r="F62" s="1">
        <v>73</v>
      </c>
      <c r="G62" s="1">
        <f t="shared" ref="G62" si="3">C62+D62+E62+F62</f>
        <v>292</v>
      </c>
      <c r="H62" s="46"/>
    </row>
    <row r="63" spans="1:8">
      <c r="A63" s="22" t="s">
        <v>28</v>
      </c>
      <c r="B63" s="11" t="s">
        <v>84</v>
      </c>
      <c r="C63" s="1"/>
      <c r="D63" s="47">
        <v>17527</v>
      </c>
      <c r="E63" s="1"/>
      <c r="F63" s="1"/>
      <c r="G63" s="47">
        <f t="shared" si="2"/>
        <v>17527</v>
      </c>
      <c r="H63" s="46"/>
    </row>
    <row r="64" spans="1:8">
      <c r="A64" s="22" t="s">
        <v>28</v>
      </c>
      <c r="B64" s="11" t="s">
        <v>86</v>
      </c>
      <c r="C64" s="1"/>
      <c r="D64" s="47">
        <v>6850</v>
      </c>
      <c r="E64" s="1"/>
      <c r="F64" s="1"/>
      <c r="G64" s="47">
        <f t="shared" si="2"/>
        <v>6850</v>
      </c>
      <c r="H64" s="46"/>
    </row>
    <row r="65" spans="1:8" ht="30">
      <c r="A65" s="22" t="s">
        <v>28</v>
      </c>
      <c r="B65" s="11" t="s">
        <v>81</v>
      </c>
      <c r="C65" s="1"/>
      <c r="D65" s="47">
        <v>545</v>
      </c>
      <c r="E65" s="1"/>
      <c r="F65" s="1"/>
      <c r="G65" s="47">
        <f t="shared" si="2"/>
        <v>545</v>
      </c>
      <c r="H65" s="46"/>
    </row>
    <row r="66" spans="1:8" ht="30">
      <c r="A66" s="22" t="s">
        <v>28</v>
      </c>
      <c r="B66" s="11" t="s">
        <v>85</v>
      </c>
      <c r="C66" s="1"/>
      <c r="D66" s="47">
        <v>381</v>
      </c>
      <c r="E66" s="1"/>
      <c r="F66" s="1"/>
      <c r="G66" s="47">
        <f>D66</f>
        <v>381</v>
      </c>
      <c r="H66" s="46"/>
    </row>
    <row r="67" spans="1:8">
      <c r="A67" s="17" t="s">
        <v>28</v>
      </c>
      <c r="B67" s="11" t="s">
        <v>83</v>
      </c>
      <c r="C67" s="47">
        <v>97</v>
      </c>
      <c r="D67" s="1"/>
      <c r="E67" s="47">
        <v>940</v>
      </c>
      <c r="F67" s="1"/>
      <c r="G67" s="47">
        <f t="shared" ref="G67" si="4">C67+D67+E67+F67</f>
        <v>1037</v>
      </c>
      <c r="H67" s="46"/>
    </row>
    <row r="68" spans="1:8">
      <c r="A68" s="17" t="s">
        <v>28</v>
      </c>
      <c r="B68" s="11" t="s">
        <v>73</v>
      </c>
      <c r="C68" s="1"/>
      <c r="D68" s="1"/>
      <c r="E68" s="47">
        <v>565</v>
      </c>
      <c r="F68" s="1"/>
      <c r="G68" s="47">
        <f t="shared" si="2"/>
        <v>565</v>
      </c>
      <c r="H68" s="46"/>
    </row>
    <row r="69" spans="1:8">
      <c r="A69" s="17" t="s">
        <v>28</v>
      </c>
      <c r="B69" s="11" t="s">
        <v>38</v>
      </c>
      <c r="C69" s="1">
        <v>330</v>
      </c>
      <c r="D69" s="1"/>
      <c r="E69" s="1"/>
      <c r="F69" s="1">
        <v>330</v>
      </c>
      <c r="G69" s="1">
        <f t="shared" si="2"/>
        <v>660</v>
      </c>
      <c r="H69" s="46"/>
    </row>
    <row r="70" spans="1:8">
      <c r="A70" s="22" t="s">
        <v>28</v>
      </c>
      <c r="B70" s="11" t="s">
        <v>80</v>
      </c>
      <c r="C70" s="1">
        <v>34</v>
      </c>
      <c r="D70" s="47"/>
      <c r="E70" s="1"/>
      <c r="F70" s="1"/>
      <c r="G70" s="47"/>
      <c r="H70" s="46"/>
    </row>
    <row r="71" spans="1:8" ht="18.75" customHeight="1">
      <c r="A71" s="22" t="s">
        <v>28</v>
      </c>
      <c r="B71" s="11" t="s">
        <v>87</v>
      </c>
      <c r="C71" s="1"/>
      <c r="D71" s="1">
        <v>442</v>
      </c>
      <c r="E71" s="1">
        <v>442</v>
      </c>
      <c r="F71" s="1"/>
      <c r="G71" s="1">
        <f t="shared" si="2"/>
        <v>884</v>
      </c>
      <c r="H71" s="46"/>
    </row>
    <row r="72" spans="1:8" ht="30">
      <c r="A72" s="22" t="s">
        <v>28</v>
      </c>
      <c r="B72" s="12" t="s">
        <v>76</v>
      </c>
      <c r="C72" s="5">
        <v>69</v>
      </c>
      <c r="D72" s="1">
        <v>400</v>
      </c>
      <c r="E72" s="1">
        <v>545</v>
      </c>
      <c r="F72" s="1">
        <v>645</v>
      </c>
      <c r="G72" s="1">
        <f t="shared" si="2"/>
        <v>1659</v>
      </c>
      <c r="H72" s="46"/>
    </row>
    <row r="73" spans="1:8">
      <c r="A73" s="24" t="s">
        <v>32</v>
      </c>
      <c r="B73" s="15" t="s">
        <v>33</v>
      </c>
      <c r="C73" s="5">
        <v>1520</v>
      </c>
      <c r="D73" s="1">
        <v>1520</v>
      </c>
      <c r="E73" s="1">
        <v>1550</v>
      </c>
      <c r="F73" s="1">
        <v>1550</v>
      </c>
      <c r="G73" s="1">
        <f t="shared" si="2"/>
        <v>6140</v>
      </c>
      <c r="H73" s="46"/>
    </row>
    <row r="74" spans="1:8">
      <c r="A74" s="19" t="s">
        <v>13</v>
      </c>
      <c r="B74" s="14" t="s">
        <v>41</v>
      </c>
      <c r="C74" s="5"/>
      <c r="D74" s="1"/>
      <c r="E74" s="1"/>
      <c r="F74" s="1"/>
      <c r="G74" s="1"/>
      <c r="H74" s="46"/>
    </row>
    <row r="75" spans="1:8">
      <c r="A75" s="17" t="s">
        <v>28</v>
      </c>
      <c r="B75" s="6" t="s">
        <v>42</v>
      </c>
      <c r="C75" s="1">
        <v>2350</v>
      </c>
      <c r="D75" s="1">
        <v>2350</v>
      </c>
      <c r="E75" s="1">
        <v>2350</v>
      </c>
      <c r="F75" s="1">
        <v>2348</v>
      </c>
      <c r="G75" s="1">
        <f t="shared" si="2"/>
        <v>9398</v>
      </c>
      <c r="H75" s="46"/>
    </row>
    <row r="76" spans="1:8">
      <c r="A76" s="18" t="s">
        <v>28</v>
      </c>
      <c r="B76" s="7" t="s">
        <v>43</v>
      </c>
      <c r="C76" s="1">
        <v>50</v>
      </c>
      <c r="D76" s="1">
        <v>50</v>
      </c>
      <c r="E76" s="1">
        <v>50</v>
      </c>
      <c r="F76" s="1">
        <v>50</v>
      </c>
      <c r="G76" s="1">
        <f t="shared" si="2"/>
        <v>200</v>
      </c>
      <c r="H76" s="46"/>
    </row>
    <row r="77" spans="1:8">
      <c r="A77" s="19" t="s">
        <v>15</v>
      </c>
      <c r="B77" s="15" t="s">
        <v>65</v>
      </c>
      <c r="C77" s="5"/>
      <c r="D77" s="1"/>
      <c r="E77" s="1"/>
      <c r="F77" s="1"/>
      <c r="G77" s="1"/>
      <c r="H77" s="46"/>
    </row>
    <row r="78" spans="1:8" ht="20.25" customHeight="1">
      <c r="A78" s="34" t="s">
        <v>28</v>
      </c>
      <c r="B78" s="33" t="s">
        <v>66</v>
      </c>
      <c r="C78" s="5">
        <v>6500</v>
      </c>
      <c r="D78" s="1">
        <v>6500</v>
      </c>
      <c r="E78" s="1">
        <v>6500</v>
      </c>
      <c r="F78" s="1">
        <v>6500</v>
      </c>
      <c r="G78" s="1">
        <f t="shared" si="2"/>
        <v>26000</v>
      </c>
      <c r="H78" s="46"/>
    </row>
    <row r="79" spans="1:8" ht="15" customHeight="1">
      <c r="A79" s="35" t="s">
        <v>28</v>
      </c>
      <c r="B79" s="40" t="s">
        <v>67</v>
      </c>
      <c r="C79" s="1">
        <v>2300</v>
      </c>
      <c r="D79" s="1">
        <v>2300</v>
      </c>
      <c r="E79" s="1">
        <v>2300</v>
      </c>
      <c r="F79" s="1">
        <v>2300</v>
      </c>
      <c r="G79" s="1">
        <f t="shared" si="2"/>
        <v>9200</v>
      </c>
      <c r="H79" s="46"/>
    </row>
    <row r="80" spans="1:8">
      <c r="A80" s="29" t="s">
        <v>16</v>
      </c>
      <c r="B80" s="41"/>
      <c r="C80" s="1"/>
      <c r="D80" s="1"/>
      <c r="E80" s="1"/>
      <c r="F80" s="1"/>
      <c r="G80" s="1">
        <f>C80</f>
        <v>0</v>
      </c>
    </row>
    <row r="81" spans="1:7">
      <c r="A81" s="52" t="s">
        <v>49</v>
      </c>
      <c r="B81" s="53"/>
      <c r="C81" s="50">
        <f>SUM(C31:C80)</f>
        <v>35418.5</v>
      </c>
      <c r="D81" s="50">
        <f>SUM(D31:D80)</f>
        <v>84070.25</v>
      </c>
      <c r="E81" s="50">
        <f>SUM(E31:E80)</f>
        <v>68073.25</v>
      </c>
      <c r="F81" s="50">
        <f>SUM(F31:F80)</f>
        <v>49976.25</v>
      </c>
      <c r="G81" s="50">
        <f>SUM(G31:G80)</f>
        <v>237504.25</v>
      </c>
    </row>
    <row r="82" spans="1:7" ht="33" customHeight="1">
      <c r="A82" s="55" t="s">
        <v>92</v>
      </c>
      <c r="B82" s="55"/>
      <c r="C82" s="55"/>
      <c r="D82" s="55"/>
      <c r="E82" s="55"/>
      <c r="F82" s="55"/>
      <c r="G82" s="54">
        <f>G28-G81</f>
        <v>-30382.25</v>
      </c>
    </row>
    <row r="83" spans="1:7" ht="16.5" customHeight="1">
      <c r="B83" s="49"/>
      <c r="C83" s="49"/>
      <c r="D83" s="49"/>
      <c r="E83" s="49"/>
      <c r="F83" s="49"/>
      <c r="G83" s="51"/>
    </row>
    <row r="84" spans="1:7">
      <c r="B84" t="s">
        <v>54</v>
      </c>
    </row>
  </sheetData>
  <mergeCells count="5">
    <mergeCell ref="A82:F82"/>
    <mergeCell ref="A1:G1"/>
    <mergeCell ref="A2:G2"/>
    <mergeCell ref="A4:B4"/>
    <mergeCell ref="A29:B29"/>
  </mergeCells>
  <pageMargins left="0.70866141732283472" right="0.70866141732283472" top="0.74803149606299213" bottom="0.74803149606299213" header="0.31496062992125984" footer="0.31496062992125984"/>
  <pageSetup paperSize="9" scale="5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3" sqref="L2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смета (план собр.) 2019</vt:lpstr>
      <vt:lpstr>Лист2</vt:lpstr>
      <vt:lpstr>Лист3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cp:lastPrinted>2019-03-27T12:32:52Z</cp:lastPrinted>
  <dcterms:created xsi:type="dcterms:W3CDTF">2017-05-14T13:33:31Z</dcterms:created>
  <dcterms:modified xsi:type="dcterms:W3CDTF">2019-06-07T09:03:37Z</dcterms:modified>
</cp:coreProperties>
</file>